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elhawkins/Desktop/House/Financial/"/>
    </mc:Choice>
  </mc:AlternateContent>
  <xr:revisionPtr revIDLastSave="0" documentId="8_{79533F67-8278-C548-B067-FFC52B8845E5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55" i="1"/>
  <c r="B50" i="1"/>
  <c r="B47" i="1"/>
  <c r="B42" i="1"/>
  <c r="B38" i="1"/>
  <c r="B33" i="1"/>
  <c r="B26" i="1"/>
  <c r="B23" i="1"/>
  <c r="B27" i="1" s="1"/>
  <c r="B19" i="1"/>
  <c r="B11" i="1"/>
  <c r="B12" i="1" s="1"/>
  <c r="B14" i="1" s="1"/>
  <c r="B51" i="1" l="1"/>
  <c r="B52" i="1"/>
  <c r="B58" i="1" s="1"/>
</calcChain>
</file>

<file path=xl/sharedStrings.xml><?xml version="1.0" encoding="utf-8"?>
<sst xmlns="http://schemas.openxmlformats.org/spreadsheetml/2006/main" count="58" uniqueCount="58">
  <si>
    <t>House on the Hill, Inc.</t>
  </si>
  <si>
    <t>September 1-October 4, 2025</t>
  </si>
  <si>
    <t>Income</t>
  </si>
  <si>
    <t>4010 Donations &amp; Grants - Individuals</t>
  </si>
  <si>
    <t>4200 Program Revenue</t>
  </si>
  <si>
    <t>4201 Office Rental Income</t>
  </si>
  <si>
    <t>4211 Rental Income - Guest House</t>
  </si>
  <si>
    <t>Total for 4200 Program Revenue</t>
  </si>
  <si>
    <t>Total for Income</t>
  </si>
  <si>
    <t>Cost of Goods Sold</t>
  </si>
  <si>
    <t>Gross Profit</t>
  </si>
  <si>
    <t>Expenses</t>
  </si>
  <si>
    <t>5000 Payroll Expenses</t>
  </si>
  <si>
    <t>Taxes</t>
  </si>
  <si>
    <t>Wages</t>
  </si>
  <si>
    <t>Total for 5000 Payroll Expenses</t>
  </si>
  <si>
    <t>8200 Program Expenses</t>
  </si>
  <si>
    <t>8210 Food Program Expenses</t>
  </si>
  <si>
    <t>8217 Sams Club Purchases</t>
  </si>
  <si>
    <t>Total for 8210 Food Program Expenses</t>
  </si>
  <si>
    <t>8220 Housing Program Expenses</t>
  </si>
  <si>
    <t>8221 Guesthouse Rental/Utilities</t>
  </si>
  <si>
    <t>Total for 8220 Housing Program Expenses</t>
  </si>
  <si>
    <t>Total for 8200 Program Expenses</t>
  </si>
  <si>
    <t>8300 Marketing &amp; Branding</t>
  </si>
  <si>
    <t>8310 Advertising</t>
  </si>
  <si>
    <t>8410 Contract Services</t>
  </si>
  <si>
    <t>8440 Truck</t>
  </si>
  <si>
    <t>8442 Truck Fuel</t>
  </si>
  <si>
    <t>Total for 8440 Truck</t>
  </si>
  <si>
    <t>8510 Facility Rent - Purchase</t>
  </si>
  <si>
    <t>8520 Utilities</t>
  </si>
  <si>
    <t>8523 Internet</t>
  </si>
  <si>
    <t>8524 Garbage Pickup</t>
  </si>
  <si>
    <t>Total for 8520 Utilities</t>
  </si>
  <si>
    <t>8530 Repairs &amp; Maintenance</t>
  </si>
  <si>
    <t>8531 Building Repairs and Maintenance</t>
  </si>
  <si>
    <t>8532 Truck Repairs and Maintenance</t>
  </si>
  <si>
    <t>Total for 8530 Repairs &amp; Maintenance</t>
  </si>
  <si>
    <t>8540 Office Supplies &amp; Software</t>
  </si>
  <si>
    <t>8580 Dues &amp; Subscriptions</t>
  </si>
  <si>
    <t>8620 Merchant Account Fees</t>
  </si>
  <si>
    <t>8621 Square Fees</t>
  </si>
  <si>
    <t>Total for 8620 Merchant Account Fees</t>
  </si>
  <si>
    <t>8830 Insurance Expense</t>
  </si>
  <si>
    <t>8831 Liability Insurance</t>
  </si>
  <si>
    <t>Total for 8830 Insurance Expense</t>
  </si>
  <si>
    <t>Total for Expenses</t>
  </si>
  <si>
    <t>Net Operating Income</t>
  </si>
  <si>
    <t>Other Income</t>
  </si>
  <si>
    <t>4950 Other Miscellaneous Revenue</t>
  </si>
  <si>
    <t>Total for Other Income</t>
  </si>
  <si>
    <t>Other Expenses</t>
  </si>
  <si>
    <t>Net Other Income</t>
  </si>
  <si>
    <t>Net Income</t>
  </si>
  <si>
    <t>Distribution account</t>
  </si>
  <si>
    <t>Total</t>
  </si>
  <si>
    <t>Statement of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</si>
</sst>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4" fontId="0" fillId="0" borderId="0" xfId="0" applyNumberForma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D62"/>
  <sheetViews>
    <sheetView tabSelected="1" workbookViewId="0">
      <selection sqref="A1:B1"/>
    </sheetView>
  </sheetViews>
  <sheetFormatPr baseColWidth="10" defaultColWidth="11.33203125" defaultRowHeight="16" outlineLevelRow="3" x14ac:dyDescent="0.2"/>
  <cols>
    <col min="1" max="1" width="34.1640625" style="14" customWidth="1"/>
    <col min="2" max="2" width="16.1640625" style="14" customWidth="1"/>
  </cols>
  <sheetData>
    <row r="1" spans="1:4" x14ac:dyDescent="0.2">
      <c r="A1" s="5" t="s">
        <v>57</v>
      </c>
      <c r="B1" s="4"/>
    </row>
    <row r="2" spans="1:4" x14ac:dyDescent="0.2">
      <c r="A2" s="3" t="s">
        <v>0</v>
      </c>
      <c r="B2" s="4"/>
    </row>
    <row r="3" spans="1:4" x14ac:dyDescent="0.2">
      <c r="A3" s="2" t="s">
        <v>1</v>
      </c>
      <c r="B3" s="4"/>
    </row>
    <row r="5" spans="1:4" x14ac:dyDescent="0.2">
      <c r="A5" s="15" t="s">
        <v>55</v>
      </c>
      <c r="B5" s="15" t="s">
        <v>56</v>
      </c>
    </row>
    <row r="6" spans="1:4" x14ac:dyDescent="0.2">
      <c r="A6" s="7" t="s">
        <v>2</v>
      </c>
    </row>
    <row r="7" spans="1:4" outlineLevel="1" x14ac:dyDescent="0.2">
      <c r="A7" s="8" t="s">
        <v>3</v>
      </c>
      <c r="B7" s="16">
        <v>29347.18</v>
      </c>
      <c r="D7" s="6"/>
    </row>
    <row r="8" spans="1:4" outlineLevel="1" x14ac:dyDescent="0.2">
      <c r="A8" s="8" t="s">
        <v>4</v>
      </c>
      <c r="B8" s="16">
        <v>3000</v>
      </c>
    </row>
    <row r="9" spans="1:4" outlineLevel="2" x14ac:dyDescent="0.2">
      <c r="A9" s="9" t="s">
        <v>5</v>
      </c>
      <c r="B9" s="16">
        <v>300</v>
      </c>
    </row>
    <row r="10" spans="1:4" outlineLevel="2" x14ac:dyDescent="0.2">
      <c r="A10" s="9" t="s">
        <v>6</v>
      </c>
      <c r="B10" s="16">
        <v>2103</v>
      </c>
    </row>
    <row r="11" spans="1:4" outlineLevel="1" x14ac:dyDescent="0.2">
      <c r="A11" s="10" t="s">
        <v>7</v>
      </c>
      <c r="B11" s="17">
        <f>B8+B9+B10</f>
        <v>5403</v>
      </c>
    </row>
    <row r="12" spans="1:4" x14ac:dyDescent="0.2">
      <c r="A12" s="11" t="s">
        <v>8</v>
      </c>
      <c r="B12" s="17">
        <f>B7+B11</f>
        <v>34750.18</v>
      </c>
    </row>
    <row r="13" spans="1:4" x14ac:dyDescent="0.2">
      <c r="A13" s="7" t="s">
        <v>9</v>
      </c>
      <c r="B13" s="18"/>
    </row>
    <row r="14" spans="1:4" x14ac:dyDescent="0.2">
      <c r="A14" s="11" t="s">
        <v>10</v>
      </c>
      <c r="B14" s="17">
        <f>B12-B13</f>
        <v>34750.18</v>
      </c>
    </row>
    <row r="15" spans="1:4" x14ac:dyDescent="0.2">
      <c r="A15" s="7" t="s">
        <v>11</v>
      </c>
    </row>
    <row r="16" spans="1:4" outlineLevel="1" x14ac:dyDescent="0.2">
      <c r="A16" s="8" t="s">
        <v>12</v>
      </c>
      <c r="B16" s="18"/>
    </row>
    <row r="17" spans="1:2" outlineLevel="2" x14ac:dyDescent="0.2">
      <c r="A17" s="9" t="s">
        <v>13</v>
      </c>
      <c r="B17" s="16">
        <v>274.13</v>
      </c>
    </row>
    <row r="18" spans="1:2" outlineLevel="2" x14ac:dyDescent="0.2">
      <c r="A18" s="9" t="s">
        <v>14</v>
      </c>
      <c r="B18" s="16">
        <v>3583.33</v>
      </c>
    </row>
    <row r="19" spans="1:2" outlineLevel="1" x14ac:dyDescent="0.2">
      <c r="A19" s="10" t="s">
        <v>15</v>
      </c>
      <c r="B19" s="17">
        <f>B16+B17+B18</f>
        <v>3857.46</v>
      </c>
    </row>
    <row r="20" spans="1:2" outlineLevel="1" x14ac:dyDescent="0.2">
      <c r="A20" s="8" t="s">
        <v>16</v>
      </c>
      <c r="B20" s="18"/>
    </row>
    <row r="21" spans="1:2" outlineLevel="2" x14ac:dyDescent="0.2">
      <c r="A21" s="9" t="s">
        <v>17</v>
      </c>
      <c r="B21" s="16">
        <v>279.45</v>
      </c>
    </row>
    <row r="22" spans="1:2" outlineLevel="3" x14ac:dyDescent="0.2">
      <c r="A22" s="12" t="s">
        <v>18</v>
      </c>
      <c r="B22" s="16">
        <v>284.95999999999998</v>
      </c>
    </row>
    <row r="23" spans="1:2" outlineLevel="2" x14ac:dyDescent="0.2">
      <c r="A23" s="13" t="s">
        <v>19</v>
      </c>
      <c r="B23" s="17">
        <f>B21+B22</f>
        <v>564.41</v>
      </c>
    </row>
    <row r="24" spans="1:2" outlineLevel="2" x14ac:dyDescent="0.2">
      <c r="A24" s="9" t="s">
        <v>20</v>
      </c>
      <c r="B24" s="16">
        <v>500</v>
      </c>
    </row>
    <row r="25" spans="1:2" outlineLevel="3" x14ac:dyDescent="0.2">
      <c r="A25" s="12" t="s">
        <v>21</v>
      </c>
      <c r="B25" s="16">
        <v>5150.45</v>
      </c>
    </row>
    <row r="26" spans="1:2" outlineLevel="2" x14ac:dyDescent="0.2">
      <c r="A26" s="13" t="s">
        <v>22</v>
      </c>
      <c r="B26" s="17">
        <f>B24+B25</f>
        <v>5650.45</v>
      </c>
    </row>
    <row r="27" spans="1:2" outlineLevel="1" x14ac:dyDescent="0.2">
      <c r="A27" s="10" t="s">
        <v>23</v>
      </c>
      <c r="B27" s="17">
        <f>B20+B23+B26</f>
        <v>6214.86</v>
      </c>
    </row>
    <row r="28" spans="1:2" outlineLevel="1" x14ac:dyDescent="0.2">
      <c r="A28" s="8" t="s">
        <v>24</v>
      </c>
      <c r="B28" s="16">
        <v>1168.8800000000001</v>
      </c>
    </row>
    <row r="29" spans="1:2" outlineLevel="1" x14ac:dyDescent="0.2">
      <c r="A29" s="8" t="s">
        <v>25</v>
      </c>
      <c r="B29" s="16">
        <v>790</v>
      </c>
    </row>
    <row r="30" spans="1:2" outlineLevel="1" x14ac:dyDescent="0.2">
      <c r="A30" s="8" t="s">
        <v>26</v>
      </c>
      <c r="B30" s="16">
        <v>301.25</v>
      </c>
    </row>
    <row r="31" spans="1:2" outlineLevel="1" x14ac:dyDescent="0.2">
      <c r="A31" s="8" t="s">
        <v>27</v>
      </c>
      <c r="B31" s="18"/>
    </row>
    <row r="32" spans="1:2" outlineLevel="2" x14ac:dyDescent="0.2">
      <c r="A32" s="9" t="s">
        <v>28</v>
      </c>
      <c r="B32" s="16">
        <v>80.42</v>
      </c>
    </row>
    <row r="33" spans="1:2" outlineLevel="1" x14ac:dyDescent="0.2">
      <c r="A33" s="10" t="s">
        <v>29</v>
      </c>
      <c r="B33" s="17">
        <f>B31+B32</f>
        <v>80.42</v>
      </c>
    </row>
    <row r="34" spans="1:2" outlineLevel="1" x14ac:dyDescent="0.2">
      <c r="A34" s="8" t="s">
        <v>30</v>
      </c>
      <c r="B34" s="16">
        <v>4500</v>
      </c>
    </row>
    <row r="35" spans="1:2" outlineLevel="1" x14ac:dyDescent="0.2">
      <c r="A35" s="8" t="s">
        <v>31</v>
      </c>
      <c r="B35" s="16">
        <v>1567.25</v>
      </c>
    </row>
    <row r="36" spans="1:2" outlineLevel="2" x14ac:dyDescent="0.2">
      <c r="A36" s="9" t="s">
        <v>32</v>
      </c>
      <c r="B36" s="16">
        <v>620.88</v>
      </c>
    </row>
    <row r="37" spans="1:2" outlineLevel="2" x14ac:dyDescent="0.2">
      <c r="A37" s="9" t="s">
        <v>33</v>
      </c>
      <c r="B37" s="16">
        <v>76.62</v>
      </c>
    </row>
    <row r="38" spans="1:2" outlineLevel="1" x14ac:dyDescent="0.2">
      <c r="A38" s="10" t="s">
        <v>34</v>
      </c>
      <c r="B38" s="17">
        <f>B35+B36+B37</f>
        <v>2264.75</v>
      </c>
    </row>
    <row r="39" spans="1:2" outlineLevel="1" x14ac:dyDescent="0.2">
      <c r="A39" s="8" t="s">
        <v>35</v>
      </c>
      <c r="B39" s="18"/>
    </row>
    <row r="40" spans="1:2" outlineLevel="2" x14ac:dyDescent="0.2">
      <c r="A40" s="9" t="s">
        <v>36</v>
      </c>
      <c r="B40" s="16">
        <v>877.86</v>
      </c>
    </row>
    <row r="41" spans="1:2" outlineLevel="2" x14ac:dyDescent="0.2">
      <c r="A41" s="9" t="s">
        <v>37</v>
      </c>
      <c r="B41" s="16">
        <v>221.31</v>
      </c>
    </row>
    <row r="42" spans="1:2" outlineLevel="1" x14ac:dyDescent="0.2">
      <c r="A42" s="10" t="s">
        <v>38</v>
      </c>
      <c r="B42" s="17">
        <f>B39+B40+B41</f>
        <v>1099.17</v>
      </c>
    </row>
    <row r="43" spans="1:2" outlineLevel="1" x14ac:dyDescent="0.2">
      <c r="A43" s="8" t="s">
        <v>39</v>
      </c>
      <c r="B43" s="16">
        <v>926.56</v>
      </c>
    </row>
    <row r="44" spans="1:2" outlineLevel="1" x14ac:dyDescent="0.2">
      <c r="A44" s="8" t="s">
        <v>40</v>
      </c>
      <c r="B44" s="16">
        <v>741.26</v>
      </c>
    </row>
    <row r="45" spans="1:2" outlineLevel="1" x14ac:dyDescent="0.2">
      <c r="A45" s="8" t="s">
        <v>41</v>
      </c>
      <c r="B45" s="16">
        <v>99</v>
      </c>
    </row>
    <row r="46" spans="1:2" outlineLevel="2" x14ac:dyDescent="0.2">
      <c r="A46" s="9" t="s">
        <v>42</v>
      </c>
      <c r="B46" s="16">
        <v>63.6</v>
      </c>
    </row>
    <row r="47" spans="1:2" outlineLevel="1" x14ac:dyDescent="0.2">
      <c r="A47" s="10" t="s">
        <v>43</v>
      </c>
      <c r="B47" s="17">
        <f>B45+B46</f>
        <v>162.6</v>
      </c>
    </row>
    <row r="48" spans="1:2" outlineLevel="1" x14ac:dyDescent="0.2">
      <c r="A48" s="8" t="s">
        <v>44</v>
      </c>
      <c r="B48" s="18"/>
    </row>
    <row r="49" spans="1:2" outlineLevel="2" x14ac:dyDescent="0.2">
      <c r="A49" s="9" t="s">
        <v>45</v>
      </c>
      <c r="B49" s="16">
        <v>255.19</v>
      </c>
    </row>
    <row r="50" spans="1:2" outlineLevel="1" x14ac:dyDescent="0.2">
      <c r="A50" s="10" t="s">
        <v>46</v>
      </c>
      <c r="B50" s="17">
        <f>B48+B49</f>
        <v>255.19</v>
      </c>
    </row>
    <row r="51" spans="1:2" x14ac:dyDescent="0.2">
      <c r="A51" s="11" t="s">
        <v>47</v>
      </c>
      <c r="B51" s="17">
        <f>B19+B27+B28+B29+B30+B33+B34+B38+B42+B43+B44+B47+B50</f>
        <v>22362.399999999998</v>
      </c>
    </row>
    <row r="52" spans="1:2" x14ac:dyDescent="0.2">
      <c r="A52" s="11" t="s">
        <v>48</v>
      </c>
      <c r="B52" s="17">
        <f>B14-B51</f>
        <v>12387.780000000002</v>
      </c>
    </row>
    <row r="53" spans="1:2" x14ac:dyDescent="0.2">
      <c r="A53" s="7" t="s">
        <v>49</v>
      </c>
    </row>
    <row r="54" spans="1:2" outlineLevel="1" x14ac:dyDescent="0.2">
      <c r="A54" s="8" t="s">
        <v>50</v>
      </c>
      <c r="B54" s="16">
        <v>741.26</v>
      </c>
    </row>
    <row r="55" spans="1:2" x14ac:dyDescent="0.2">
      <c r="A55" s="11" t="s">
        <v>51</v>
      </c>
      <c r="B55" s="17">
        <f>B54</f>
        <v>741.26</v>
      </c>
    </row>
    <row r="56" spans="1:2" x14ac:dyDescent="0.2">
      <c r="A56" s="7" t="s">
        <v>52</v>
      </c>
      <c r="B56" s="18"/>
    </row>
    <row r="57" spans="1:2" x14ac:dyDescent="0.2">
      <c r="A57" s="11" t="s">
        <v>53</v>
      </c>
      <c r="B57" s="17">
        <f>B55-B56</f>
        <v>741.26</v>
      </c>
    </row>
    <row r="58" spans="1:2" x14ac:dyDescent="0.2">
      <c r="A58" s="11" t="s">
        <v>54</v>
      </c>
      <c r="B58" s="17">
        <f>B52+B57</f>
        <v>13129.040000000003</v>
      </c>
    </row>
    <row r="62" spans="1:2" x14ac:dyDescent="0.2">
      <c r="A62" s="1"/>
      <c r="B62" s="4"/>
    </row>
  </sheetData>
  <mergeCells count="4">
    <mergeCell ref="A1:B1"/>
    <mergeCell ref="A2:B2"/>
    <mergeCell ref="A3:B3"/>
    <mergeCell ref="A62:B6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houseonthehillbg@gmail.com</cp:lastModifiedBy>
  <dcterms:created xsi:type="dcterms:W3CDTF">2022-03-24T08:55:57Z</dcterms:created>
  <dcterms:modified xsi:type="dcterms:W3CDTF">2025-10-06T16:34:58Z</dcterms:modified>
  <cp:category/>
</cp:coreProperties>
</file>